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" yWindow="122" windowWidth="25349" windowHeight="10895"/>
  </bookViews>
  <sheets>
    <sheet name="POL, PSY, SOC" sheetId="1" r:id="rId1"/>
  </sheets>
  <definedNames>
    <definedName name="_xlnm.Print_Area" localSheetId="0">'POL, PSY, SOC'!$A$1:$AF$24</definedName>
    <definedName name="_xlnm.Print_Titles" localSheetId="0">'POL, PSY, SOC'!$A:$B</definedName>
  </definedNames>
  <calcPr calcId="145621"/>
</workbook>
</file>

<file path=xl/calcChain.xml><?xml version="1.0" encoding="utf-8"?>
<calcChain xmlns="http://schemas.openxmlformats.org/spreadsheetml/2006/main">
  <c r="AF22" i="1" l="1"/>
  <c r="AD22" i="1"/>
  <c r="AA22" i="1"/>
  <c r="Y22" i="1"/>
  <c r="V22" i="1"/>
  <c r="T22" i="1"/>
  <c r="Q22" i="1"/>
  <c r="O22" i="1"/>
  <c r="L22" i="1"/>
  <c r="J22" i="1"/>
  <c r="G22" i="1"/>
  <c r="E22" i="1"/>
  <c r="Z12" i="1"/>
  <c r="U12" i="1"/>
  <c r="Z11" i="1"/>
  <c r="U11" i="1"/>
  <c r="K11" i="1"/>
  <c r="F11" i="1"/>
  <c r="AE10" i="1"/>
  <c r="AE22" i="1" s="1"/>
  <c r="AB24" i="1" s="1"/>
  <c r="Z10" i="1"/>
  <c r="P10" i="1"/>
  <c r="K10" i="1"/>
  <c r="F10" i="1"/>
  <c r="F22" i="1" s="1"/>
  <c r="C24" i="1" s="1"/>
  <c r="AE9" i="1"/>
  <c r="Z9" i="1"/>
  <c r="U9" i="1"/>
  <c r="P9" i="1"/>
  <c r="Z8" i="1"/>
  <c r="U8" i="1"/>
  <c r="P8" i="1"/>
  <c r="K8" i="1"/>
  <c r="Z7" i="1"/>
  <c r="U7" i="1"/>
  <c r="U22" i="1" s="1"/>
  <c r="R24" i="1" s="1"/>
  <c r="P7" i="1"/>
  <c r="K7" i="1"/>
  <c r="K22" i="1" s="1"/>
  <c r="H24" i="1" s="1"/>
  <c r="Z6" i="1"/>
  <c r="P6" i="1"/>
  <c r="P22" i="1" l="1"/>
  <c r="M24" i="1" s="1"/>
  <c r="Z22" i="1"/>
  <c r="W24" i="1" s="1"/>
</calcChain>
</file>

<file path=xl/sharedStrings.xml><?xml version="1.0" encoding="utf-8"?>
<sst xmlns="http://schemas.openxmlformats.org/spreadsheetml/2006/main" count="114" uniqueCount="60">
  <si>
    <t>POL, PSY, SOC</t>
  </si>
  <si>
    <t>POL 1013.902</t>
  </si>
  <si>
    <t>POL 1133.902, .903, &amp; .905</t>
  </si>
  <si>
    <t>PSY 1013.901</t>
  </si>
  <si>
    <t>PSY 2073.001</t>
  </si>
  <si>
    <t>PSY 2073.002</t>
  </si>
  <si>
    <t>SOC 1013.901</t>
  </si>
  <si>
    <t>CRN # 14679</t>
  </si>
  <si>
    <t>CRN # 14683, 16866 &amp; 16867</t>
  </si>
  <si>
    <t>CRN # 10724</t>
  </si>
  <si>
    <t>CRN # 12590</t>
  </si>
  <si>
    <t>CRN # 12592 &amp; 12593</t>
  </si>
  <si>
    <t>CRN # 14570</t>
  </si>
  <si>
    <t>Off. Hr.</t>
  </si>
  <si>
    <t>Wkly Mtg</t>
  </si>
  <si>
    <t>SIS</t>
  </si>
  <si>
    <t># of Stu.</t>
  </si>
  <si>
    <t>SP</t>
  </si>
  <si>
    <t>Week 1</t>
  </si>
  <si>
    <t>Aug 27 - Sep 2</t>
  </si>
  <si>
    <t>Week 2</t>
  </si>
  <si>
    <t>Sep 3 - Sep 9</t>
  </si>
  <si>
    <t>Y</t>
  </si>
  <si>
    <t>Week 3</t>
  </si>
  <si>
    <t>Sep 10 - Sep 16</t>
  </si>
  <si>
    <t>Week 4</t>
  </si>
  <si>
    <t>Sep 17 - Sep 23</t>
  </si>
  <si>
    <t>Week 5</t>
  </si>
  <si>
    <t>Sep 24 - Sep 30</t>
  </si>
  <si>
    <t>Week 6</t>
  </si>
  <si>
    <t>Oct 1 - Oct 7</t>
  </si>
  <si>
    <t>Week 7</t>
  </si>
  <si>
    <t>Oct 8 - Oct 14</t>
  </si>
  <si>
    <t>Week 8</t>
  </si>
  <si>
    <t>Oct 15 - Oct 21</t>
  </si>
  <si>
    <t>Week 9</t>
  </si>
  <si>
    <t>Oct 22 - Oct 28</t>
  </si>
  <si>
    <t>Week 10</t>
  </si>
  <si>
    <t>Oct 29 - Nov 4</t>
  </si>
  <si>
    <t>Week 11</t>
  </si>
  <si>
    <t>Nov 5 - Nov 11</t>
  </si>
  <si>
    <t>Week 12</t>
  </si>
  <si>
    <t>Nov 12 - Nov 18</t>
  </si>
  <si>
    <t>Week 13</t>
  </si>
  <si>
    <t>Nov 19 - Nov 25</t>
  </si>
  <si>
    <t>Week 14</t>
  </si>
  <si>
    <t>Nov 26 - Dec 2</t>
  </si>
  <si>
    <t>Week 15</t>
  </si>
  <si>
    <t>Dec 3 - Dec 9</t>
  </si>
  <si>
    <t>Week 16</t>
  </si>
  <si>
    <t>Dec 10 - Dec 16</t>
  </si>
  <si>
    <t>Peer Obs</t>
  </si>
  <si>
    <t>Total Sessions /Attendance</t>
  </si>
  <si>
    <t>Average</t>
  </si>
  <si>
    <t>Pink cells = office hour attendance</t>
  </si>
  <si>
    <t>Purple cells = weekly meeting attendance</t>
  </si>
  <si>
    <t>Green Cells = # of Sessions</t>
  </si>
  <si>
    <t>Blue Cells = # of Students</t>
  </si>
  <si>
    <t>Yellow Cells = # of Completed Session Plans</t>
  </si>
  <si>
    <t>Leader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</si>
</sst>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0"/>
      <name val="Arial"/>
      <family val="2"/>
    </font>
    <font>
      <b/>
      <sz val="14"/>
      <color indexed="20"/>
      <name val="Arial"/>
      <family val="2"/>
    </font>
    <font>
      <b/>
      <sz val="11"/>
      <color indexed="18"/>
      <name val="Arial"/>
      <family val="2"/>
    </font>
    <font>
      <sz val="11"/>
      <name val="Arial"/>
      <family val="2"/>
    </font>
    <font>
      <b/>
      <sz val="10"/>
      <color indexed="18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EACE3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F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2" xfId="1" applyFont="1" applyBorder="1" applyAlignment="1">
      <alignment horizontal="center" vertical="center" shrinkToFit="1"/>
    </xf>
    <xf numFmtId="0" fontId="3" fillId="0" borderId="8" xfId="1" applyFont="1" applyBorder="1" applyAlignment="1">
      <alignment horizontal="center" vertical="center" shrinkToFit="1"/>
    </xf>
    <xf numFmtId="0" fontId="4" fillId="0" borderId="0" xfId="1" applyFont="1"/>
    <xf numFmtId="0" fontId="2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shrinkToFit="1"/>
    </xf>
    <xf numFmtId="0" fontId="3" fillId="0" borderId="10" xfId="1" applyFont="1" applyBorder="1" applyAlignment="1">
      <alignment horizontal="center" vertical="center" shrinkToFit="1"/>
    </xf>
    <xf numFmtId="0" fontId="3" fillId="0" borderId="11" xfId="1" applyFont="1" applyBorder="1" applyAlignment="1">
      <alignment horizontal="center" vertical="center" shrinkToFit="1"/>
    </xf>
    <xf numFmtId="0" fontId="3" fillId="0" borderId="12" xfId="1" applyFont="1" applyBorder="1" applyAlignment="1">
      <alignment horizontal="center" vertical="center" shrinkToFit="1"/>
    </xf>
    <xf numFmtId="0" fontId="3" fillId="0" borderId="13" xfId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1" fillId="0" borderId="0" xfId="1" applyBorder="1"/>
    <xf numFmtId="0" fontId="4" fillId="0" borderId="21" xfId="1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1" fontId="6" fillId="3" borderId="23" xfId="1" applyNumberFormat="1" applyFont="1" applyFill="1" applyBorder="1" applyAlignment="1">
      <alignment horizontal="center" vertical="center"/>
    </xf>
    <xf numFmtId="1" fontId="6" fillId="3" borderId="24" xfId="1" applyNumberFormat="1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4" xfId="0" applyNumberFormat="1" applyFont="1" applyFill="1" applyBorder="1" applyAlignment="1">
      <alignment horizontal="center" vertical="center"/>
    </xf>
    <xf numFmtId="0" fontId="6" fillId="3" borderId="25" xfId="0" applyNumberFormat="1" applyFont="1" applyFill="1" applyBorder="1" applyAlignment="1">
      <alignment horizontal="center" vertical="center"/>
    </xf>
    <xf numFmtId="0" fontId="6" fillId="5" borderId="24" xfId="0" applyNumberFormat="1" applyFont="1" applyFill="1" applyBorder="1" applyAlignment="1">
      <alignment horizontal="center" vertical="center"/>
    </xf>
    <xf numFmtId="0" fontId="6" fillId="6" borderId="26" xfId="0" applyNumberFormat="1" applyFont="1" applyFill="1" applyBorder="1" applyAlignment="1">
      <alignment horizontal="center" vertical="center"/>
    </xf>
    <xf numFmtId="1" fontId="6" fillId="7" borderId="27" xfId="1" applyNumberFormat="1" applyFont="1" applyFill="1" applyBorder="1" applyAlignment="1">
      <alignment horizontal="center" vertical="center"/>
    </xf>
    <xf numFmtId="1" fontId="6" fillId="8" borderId="24" xfId="1" applyNumberFormat="1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6" borderId="25" xfId="0" applyNumberFormat="1" applyFont="1" applyFill="1" applyBorder="1" applyAlignment="1">
      <alignment horizontal="center" vertical="center"/>
    </xf>
    <xf numFmtId="1" fontId="6" fillId="7" borderId="23" xfId="1" applyNumberFormat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1" fontId="6" fillId="3" borderId="28" xfId="1" applyNumberFormat="1" applyFont="1" applyFill="1" applyBorder="1" applyAlignment="1">
      <alignment horizontal="center" vertical="center"/>
    </xf>
    <xf numFmtId="1" fontId="6" fillId="3" borderId="29" xfId="1" applyNumberFormat="1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29" xfId="0" applyNumberFormat="1" applyFont="1" applyFill="1" applyBorder="1" applyAlignment="1">
      <alignment horizontal="center" vertical="center"/>
    </xf>
    <xf numFmtId="0" fontId="6" fillId="3" borderId="26" xfId="0" applyNumberFormat="1" applyFont="1" applyFill="1" applyBorder="1" applyAlignment="1">
      <alignment horizontal="center" vertical="center"/>
    </xf>
    <xf numFmtId="0" fontId="6" fillId="5" borderId="29" xfId="0" applyNumberFormat="1" applyFont="1" applyFill="1" applyBorder="1" applyAlignment="1">
      <alignment horizontal="center" vertical="center"/>
    </xf>
    <xf numFmtId="1" fontId="6" fillId="7" borderId="30" xfId="1" applyNumberFormat="1" applyFont="1" applyFill="1" applyBorder="1" applyAlignment="1">
      <alignment horizontal="center" vertical="center"/>
    </xf>
    <xf numFmtId="1" fontId="6" fillId="8" borderId="29" xfId="1" applyNumberFormat="1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1" fontId="6" fillId="7" borderId="28" xfId="1" applyNumberFormat="1" applyFont="1" applyFill="1" applyBorder="1" applyAlignment="1">
      <alignment horizontal="center" vertical="center"/>
    </xf>
    <xf numFmtId="16" fontId="1" fillId="2" borderId="22" xfId="0" applyNumberFormat="1" applyFont="1" applyFill="1" applyBorder="1" applyAlignment="1">
      <alignment horizontal="center" vertical="center" wrapText="1"/>
    </xf>
    <xf numFmtId="0" fontId="1" fillId="2" borderId="22" xfId="0" applyFont="1" applyFill="1" applyBorder="1" applyAlignment="1" applyProtection="1">
      <alignment horizontal="center" vertical="center" wrapText="1" shrinkToFit="1"/>
      <protection locked="0"/>
    </xf>
    <xf numFmtId="0" fontId="4" fillId="0" borderId="28" xfId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 shrinkToFit="1"/>
    </xf>
    <xf numFmtId="0" fontId="1" fillId="0" borderId="0" xfId="1" applyFill="1"/>
    <xf numFmtId="0" fontId="1" fillId="2" borderId="22" xfId="0" applyFont="1" applyFill="1" applyBorder="1" applyAlignment="1">
      <alignment horizontal="center" vertical="top" wrapText="1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1" fontId="4" fillId="9" borderId="31" xfId="1" applyNumberFormat="1" applyFont="1" applyFill="1" applyBorder="1" applyAlignment="1">
      <alignment horizontal="left" vertical="center"/>
    </xf>
    <xf numFmtId="1" fontId="4" fillId="9" borderId="32" xfId="1" applyNumberFormat="1" applyFont="1" applyFill="1" applyBorder="1" applyAlignment="1">
      <alignment horizontal="left" vertical="center"/>
    </xf>
    <xf numFmtId="1" fontId="4" fillId="9" borderId="33" xfId="1" applyNumberFormat="1" applyFont="1" applyFill="1" applyBorder="1" applyAlignment="1">
      <alignment horizontal="left" vertical="center"/>
    </xf>
    <xf numFmtId="0" fontId="7" fillId="0" borderId="34" xfId="1" applyFont="1" applyBorder="1" applyAlignment="1">
      <alignment horizontal="center" vertical="center" wrapText="1"/>
    </xf>
    <xf numFmtId="0" fontId="7" fillId="0" borderId="35" xfId="1" applyFont="1" applyBorder="1" applyAlignment="1">
      <alignment horizontal="center" vertical="center" wrapText="1"/>
    </xf>
    <xf numFmtId="9" fontId="8" fillId="10" borderId="34" xfId="1" applyNumberFormat="1" applyFont="1" applyFill="1" applyBorder="1" applyAlignment="1">
      <alignment horizontal="center" vertical="center" wrapText="1"/>
    </xf>
    <xf numFmtId="9" fontId="8" fillId="10" borderId="36" xfId="1" applyNumberFormat="1" applyFont="1" applyFill="1" applyBorder="1" applyAlignment="1">
      <alignment horizontal="center" vertical="center" wrapText="1"/>
    </xf>
    <xf numFmtId="1" fontId="8" fillId="10" borderId="35" xfId="1" applyNumberFormat="1" applyFont="1" applyFill="1" applyBorder="1" applyAlignment="1">
      <alignment horizontal="center" vertical="center" wrapText="1"/>
    </xf>
    <xf numFmtId="1" fontId="8" fillId="10" borderId="37" xfId="1" applyNumberFormat="1" applyFont="1" applyFill="1" applyBorder="1" applyAlignment="1">
      <alignment horizontal="center" vertical="center" wrapText="1"/>
    </xf>
    <xf numFmtId="9" fontId="8" fillId="10" borderId="38" xfId="1" applyNumberFormat="1" applyFont="1" applyFill="1" applyBorder="1" applyAlignment="1">
      <alignment horizontal="center" vertical="center" wrapText="1"/>
    </xf>
    <xf numFmtId="0" fontId="9" fillId="0" borderId="0" xfId="1" applyFont="1"/>
    <xf numFmtId="0" fontId="1" fillId="0" borderId="0" xfId="1"/>
    <xf numFmtId="0" fontId="7" fillId="0" borderId="22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164" fontId="9" fillId="11" borderId="22" xfId="0" applyNumberFormat="1" applyFont="1" applyFill="1" applyBorder="1" applyAlignment="1">
      <alignment horizontal="center" vertical="center"/>
    </xf>
    <xf numFmtId="164" fontId="9" fillId="11" borderId="32" xfId="0" applyNumberFormat="1" applyFont="1" applyFill="1" applyBorder="1" applyAlignment="1">
      <alignment horizontal="center" vertical="center"/>
    </xf>
    <xf numFmtId="164" fontId="9" fillId="11" borderId="30" xfId="0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9" fillId="0" borderId="0" xfId="1" applyFont="1" applyAlignment="1">
      <alignment horizontal="left" vertical="top"/>
    </xf>
    <xf numFmtId="0" fontId="9" fillId="0" borderId="0" xfId="1" applyFont="1" applyAlignment="1">
      <alignment horizontal="center"/>
    </xf>
    <xf numFmtId="1" fontId="9" fillId="0" borderId="0" xfId="1" applyNumberFormat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vertical="center"/>
    </xf>
    <xf numFmtId="0" fontId="10" fillId="0" borderId="0" xfId="0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K29"/>
  <sheetViews>
    <sheetView showGridLines="0" tabSelected="1" view="pageBreakPreview" zoomScale="95" zoomScaleNormal="100" zoomScaleSheetLayoutView="9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4" sqref="H4"/>
    </sheetView>
  </sheetViews>
  <sheetFormatPr defaultColWidth="9.125" defaultRowHeight="12.9" x14ac:dyDescent="0.2"/>
  <cols>
    <col min="1" max="1" width="8.75" style="72" customWidth="1"/>
    <col min="2" max="2" width="9.625" style="72" customWidth="1"/>
    <col min="3" max="12" width="5.75" style="72" customWidth="1"/>
    <col min="13" max="17" width="5.75" customWidth="1"/>
    <col min="18" max="27" width="5.875" customWidth="1"/>
    <col min="28" max="32" width="5.75" customWidth="1"/>
    <col min="33" max="37" width="9" customWidth="1"/>
    <col min="38" max="16384" width="9.125" style="72"/>
  </cols>
  <sheetData>
    <row r="1" spans="1:32" s="11" customFormat="1" ht="17.149999999999999" customHeight="1" x14ac:dyDescent="0.2">
      <c r="A1" s="1" t="s">
        <v>0</v>
      </c>
      <c r="B1" s="2"/>
      <c r="C1" s="3" t="s">
        <v>1</v>
      </c>
      <c r="D1" s="4"/>
      <c r="E1" s="5"/>
      <c r="F1" s="5"/>
      <c r="G1" s="6"/>
      <c r="H1" s="7" t="s">
        <v>2</v>
      </c>
      <c r="I1" s="4"/>
      <c r="J1" s="5"/>
      <c r="K1" s="5"/>
      <c r="L1" s="6"/>
      <c r="M1" s="3" t="s">
        <v>3</v>
      </c>
      <c r="N1" s="4"/>
      <c r="O1" s="5"/>
      <c r="P1" s="5"/>
      <c r="Q1" s="6"/>
      <c r="R1" s="3" t="s">
        <v>4</v>
      </c>
      <c r="S1" s="4"/>
      <c r="T1" s="5"/>
      <c r="U1" s="5"/>
      <c r="V1" s="6"/>
      <c r="W1" s="3" t="s">
        <v>5</v>
      </c>
      <c r="X1" s="4"/>
      <c r="Y1" s="5"/>
      <c r="Z1" s="5"/>
      <c r="AA1" s="5"/>
      <c r="AB1" s="8" t="s">
        <v>6</v>
      </c>
      <c r="AC1" s="9"/>
      <c r="AD1" s="9"/>
      <c r="AE1" s="9"/>
      <c r="AF1" s="10"/>
    </row>
    <row r="2" spans="1:32" s="11" customFormat="1" ht="17.149999999999999" customHeight="1" x14ac:dyDescent="0.2">
      <c r="A2" s="12"/>
      <c r="B2" s="13"/>
      <c r="C2" s="14" t="s">
        <v>7</v>
      </c>
      <c r="D2" s="15"/>
      <c r="E2" s="15"/>
      <c r="F2" s="15"/>
      <c r="G2" s="16"/>
      <c r="H2" s="15" t="s">
        <v>8</v>
      </c>
      <c r="I2" s="15"/>
      <c r="J2" s="15"/>
      <c r="K2" s="15"/>
      <c r="L2" s="16"/>
      <c r="M2" s="14" t="s">
        <v>9</v>
      </c>
      <c r="N2" s="15"/>
      <c r="O2" s="15"/>
      <c r="P2" s="15"/>
      <c r="Q2" s="16"/>
      <c r="R2" s="14" t="s">
        <v>10</v>
      </c>
      <c r="S2" s="15"/>
      <c r="T2" s="15"/>
      <c r="U2" s="15"/>
      <c r="V2" s="16"/>
      <c r="W2" s="14" t="s">
        <v>11</v>
      </c>
      <c r="X2" s="15"/>
      <c r="Y2" s="15"/>
      <c r="Z2" s="15"/>
      <c r="AA2" s="16"/>
      <c r="AB2" s="14" t="s">
        <v>12</v>
      </c>
      <c r="AC2" s="15"/>
      <c r="AD2" s="15"/>
      <c r="AE2" s="15"/>
      <c r="AF2" s="16"/>
    </row>
    <row r="3" spans="1:32" s="11" customFormat="1" ht="17.149999999999999" customHeight="1" x14ac:dyDescent="0.2">
      <c r="A3" s="12"/>
      <c r="B3" s="13"/>
      <c r="C3" s="17" t="s">
        <v>59</v>
      </c>
      <c r="D3" s="18"/>
      <c r="E3" s="18"/>
      <c r="F3" s="18"/>
      <c r="G3" s="19"/>
      <c r="H3" s="18" t="s">
        <v>59</v>
      </c>
      <c r="I3" s="18"/>
      <c r="J3" s="18"/>
      <c r="K3" s="18"/>
      <c r="L3" s="19"/>
      <c r="M3" s="17" t="s">
        <v>59</v>
      </c>
      <c r="N3" s="18"/>
      <c r="O3" s="18"/>
      <c r="P3" s="18"/>
      <c r="Q3" s="19"/>
      <c r="R3" s="17" t="s">
        <v>59</v>
      </c>
      <c r="S3" s="18"/>
      <c r="T3" s="18"/>
      <c r="U3" s="18"/>
      <c r="V3" s="19"/>
      <c r="W3" s="17" t="s">
        <v>59</v>
      </c>
      <c r="X3" s="18"/>
      <c r="Y3" s="18"/>
      <c r="Z3" s="18"/>
      <c r="AA3" s="18"/>
      <c r="AB3" s="17" t="s">
        <v>59</v>
      </c>
      <c r="AC3" s="18"/>
      <c r="AD3" s="18"/>
      <c r="AE3" s="18"/>
      <c r="AF3" s="19"/>
    </row>
    <row r="4" spans="1:32" s="27" customFormat="1" ht="25.5" customHeight="1" thickBot="1" x14ac:dyDescent="0.25">
      <c r="A4" s="20"/>
      <c r="B4" s="21"/>
      <c r="C4" s="22" t="s">
        <v>13</v>
      </c>
      <c r="D4" s="23" t="s">
        <v>14</v>
      </c>
      <c r="E4" s="23" t="s">
        <v>15</v>
      </c>
      <c r="F4" s="24" t="s">
        <v>16</v>
      </c>
      <c r="G4" s="25" t="s">
        <v>17</v>
      </c>
      <c r="H4" s="26" t="s">
        <v>13</v>
      </c>
      <c r="I4" s="23" t="s">
        <v>14</v>
      </c>
      <c r="J4" s="23" t="s">
        <v>15</v>
      </c>
      <c r="K4" s="24" t="s">
        <v>16</v>
      </c>
      <c r="L4" s="25" t="s">
        <v>17</v>
      </c>
      <c r="M4" s="22" t="s">
        <v>13</v>
      </c>
      <c r="N4" s="23" t="s">
        <v>14</v>
      </c>
      <c r="O4" s="23" t="s">
        <v>15</v>
      </c>
      <c r="P4" s="24" t="s">
        <v>16</v>
      </c>
      <c r="Q4" s="25" t="s">
        <v>17</v>
      </c>
      <c r="R4" s="22" t="s">
        <v>13</v>
      </c>
      <c r="S4" s="23" t="s">
        <v>14</v>
      </c>
      <c r="T4" s="23" t="s">
        <v>15</v>
      </c>
      <c r="U4" s="24" t="s">
        <v>16</v>
      </c>
      <c r="V4" s="25" t="s">
        <v>17</v>
      </c>
      <c r="W4" s="22" t="s">
        <v>13</v>
      </c>
      <c r="X4" s="23" t="s">
        <v>14</v>
      </c>
      <c r="Y4" s="23" t="s">
        <v>15</v>
      </c>
      <c r="Z4" s="24" t="s">
        <v>16</v>
      </c>
      <c r="AA4" s="25" t="s">
        <v>17</v>
      </c>
      <c r="AB4" s="26" t="s">
        <v>13</v>
      </c>
      <c r="AC4" s="23" t="s">
        <v>14</v>
      </c>
      <c r="AD4" s="23" t="s">
        <v>15</v>
      </c>
      <c r="AE4" s="24" t="s">
        <v>16</v>
      </c>
      <c r="AF4" s="25" t="s">
        <v>17</v>
      </c>
    </row>
    <row r="5" spans="1:32" ht="30.25" customHeight="1" thickTop="1" x14ac:dyDescent="0.2">
      <c r="A5" s="28" t="s">
        <v>18</v>
      </c>
      <c r="B5" s="29" t="s">
        <v>19</v>
      </c>
      <c r="C5" s="30"/>
      <c r="D5" s="31"/>
      <c r="E5" s="32"/>
      <c r="F5" s="33"/>
      <c r="G5" s="34"/>
      <c r="H5" s="37"/>
      <c r="I5" s="38"/>
      <c r="J5" s="39"/>
      <c r="K5" s="35"/>
      <c r="L5" s="40"/>
      <c r="M5" s="41"/>
      <c r="N5" s="38"/>
      <c r="O5" s="39"/>
      <c r="P5" s="35"/>
      <c r="Q5" s="40"/>
      <c r="R5" s="41"/>
      <c r="S5" s="38"/>
      <c r="T5" s="39"/>
      <c r="U5" s="35"/>
      <c r="V5" s="40"/>
      <c r="W5" s="41"/>
      <c r="X5" s="38"/>
      <c r="Y5" s="39"/>
      <c r="Z5" s="35"/>
      <c r="AA5" s="40"/>
      <c r="AB5" s="37"/>
      <c r="AC5" s="38"/>
      <c r="AD5" s="39"/>
      <c r="AE5" s="35"/>
      <c r="AF5" s="40"/>
    </row>
    <row r="6" spans="1:32" ht="30.25" customHeight="1" x14ac:dyDescent="0.2">
      <c r="A6" s="42" t="s">
        <v>20</v>
      </c>
      <c r="B6" s="29" t="s">
        <v>21</v>
      </c>
      <c r="C6" s="43"/>
      <c r="D6" s="44"/>
      <c r="E6" s="45"/>
      <c r="F6" s="46"/>
      <c r="G6" s="47"/>
      <c r="H6" s="49"/>
      <c r="I6" s="50"/>
      <c r="J6" s="51"/>
      <c r="K6" s="48"/>
      <c r="L6" s="36"/>
      <c r="M6" s="52"/>
      <c r="N6" s="50" t="s">
        <v>22</v>
      </c>
      <c r="O6" s="51">
        <v>1</v>
      </c>
      <c r="P6" s="48">
        <f>3</f>
        <v>3</v>
      </c>
      <c r="Q6" s="36">
        <v>1</v>
      </c>
      <c r="R6" s="52"/>
      <c r="S6" s="50" t="s">
        <v>22</v>
      </c>
      <c r="T6" s="51"/>
      <c r="U6" s="48"/>
      <c r="V6" s="36"/>
      <c r="W6" s="52"/>
      <c r="X6" s="50" t="s">
        <v>22</v>
      </c>
      <c r="Y6" s="51">
        <v>1</v>
      </c>
      <c r="Z6" s="48">
        <f>4</f>
        <v>4</v>
      </c>
      <c r="AA6" s="36">
        <v>1</v>
      </c>
      <c r="AB6" s="49"/>
      <c r="AC6" s="50" t="s">
        <v>22</v>
      </c>
      <c r="AD6" s="51"/>
      <c r="AE6" s="48"/>
      <c r="AF6" s="36"/>
    </row>
    <row r="7" spans="1:32" ht="30.25" customHeight="1" x14ac:dyDescent="0.2">
      <c r="A7" s="42" t="s">
        <v>23</v>
      </c>
      <c r="B7" s="29" t="s">
        <v>24</v>
      </c>
      <c r="C7" s="43"/>
      <c r="D7" s="44"/>
      <c r="E7" s="45"/>
      <c r="F7" s="46"/>
      <c r="G7" s="47"/>
      <c r="H7" s="49"/>
      <c r="I7" s="50"/>
      <c r="J7" s="51">
        <v>2</v>
      </c>
      <c r="K7" s="48">
        <f>1+1</f>
        <v>2</v>
      </c>
      <c r="L7" s="36">
        <v>2</v>
      </c>
      <c r="M7" s="52"/>
      <c r="N7" s="50" t="s">
        <v>22</v>
      </c>
      <c r="O7" s="51">
        <v>3</v>
      </c>
      <c r="P7" s="48">
        <f>5+3+1</f>
        <v>9</v>
      </c>
      <c r="Q7" s="36">
        <v>3</v>
      </c>
      <c r="R7" s="52"/>
      <c r="S7" s="50" t="s">
        <v>22</v>
      </c>
      <c r="T7" s="51">
        <v>2</v>
      </c>
      <c r="U7" s="48">
        <f>5+2</f>
        <v>7</v>
      </c>
      <c r="V7" s="36">
        <v>2</v>
      </c>
      <c r="W7" s="52"/>
      <c r="X7" s="50" t="s">
        <v>22</v>
      </c>
      <c r="Y7" s="51">
        <v>3</v>
      </c>
      <c r="Z7" s="48">
        <f>5+6+3</f>
        <v>14</v>
      </c>
      <c r="AA7" s="36">
        <v>3</v>
      </c>
      <c r="AB7" s="49"/>
      <c r="AC7" s="50" t="s">
        <v>22</v>
      </c>
      <c r="AD7" s="51"/>
      <c r="AE7" s="48"/>
      <c r="AF7" s="36"/>
    </row>
    <row r="8" spans="1:32" ht="30.25" customHeight="1" x14ac:dyDescent="0.2">
      <c r="A8" s="42" t="s">
        <v>25</v>
      </c>
      <c r="B8" s="53" t="s">
        <v>26</v>
      </c>
      <c r="C8" s="43"/>
      <c r="D8" s="44"/>
      <c r="E8" s="45"/>
      <c r="F8" s="46"/>
      <c r="G8" s="47"/>
      <c r="H8" s="49"/>
      <c r="I8" s="50"/>
      <c r="J8" s="51">
        <v>4</v>
      </c>
      <c r="K8" s="48">
        <f>1+1+1+7</f>
        <v>10</v>
      </c>
      <c r="L8" s="36">
        <v>3</v>
      </c>
      <c r="M8" s="52"/>
      <c r="N8" s="50" t="s">
        <v>22</v>
      </c>
      <c r="O8" s="51">
        <v>2</v>
      </c>
      <c r="P8" s="48">
        <f>6+5</f>
        <v>11</v>
      </c>
      <c r="Q8" s="36">
        <v>2</v>
      </c>
      <c r="R8" s="52"/>
      <c r="S8" s="50" t="s">
        <v>22</v>
      </c>
      <c r="T8" s="51">
        <v>2</v>
      </c>
      <c r="U8" s="48">
        <f>3+5</f>
        <v>8</v>
      </c>
      <c r="V8" s="36">
        <v>1</v>
      </c>
      <c r="W8" s="52"/>
      <c r="X8" s="50" t="s">
        <v>22</v>
      </c>
      <c r="Y8" s="51">
        <v>3</v>
      </c>
      <c r="Z8" s="48">
        <f>7+10+5</f>
        <v>22</v>
      </c>
      <c r="AA8" s="36">
        <v>3</v>
      </c>
      <c r="AB8" s="49"/>
      <c r="AC8" s="50" t="s">
        <v>22</v>
      </c>
      <c r="AD8" s="51">
        <v>0</v>
      </c>
      <c r="AE8" s="48">
        <v>0</v>
      </c>
      <c r="AF8" s="36">
        <v>1</v>
      </c>
    </row>
    <row r="9" spans="1:32" ht="30.25" customHeight="1" x14ac:dyDescent="0.2">
      <c r="A9" s="42" t="s">
        <v>27</v>
      </c>
      <c r="B9" s="29" t="s">
        <v>28</v>
      </c>
      <c r="C9" s="43"/>
      <c r="D9" s="44" t="s">
        <v>22</v>
      </c>
      <c r="E9" s="45"/>
      <c r="F9" s="46"/>
      <c r="G9" s="47"/>
      <c r="H9" s="49"/>
      <c r="I9" s="50"/>
      <c r="J9" s="51"/>
      <c r="K9" s="48"/>
      <c r="L9" s="36"/>
      <c r="M9" s="52"/>
      <c r="N9" s="50" t="s">
        <v>22</v>
      </c>
      <c r="O9" s="51">
        <v>3</v>
      </c>
      <c r="P9" s="48">
        <f>4+3+1</f>
        <v>8</v>
      </c>
      <c r="Q9" s="36">
        <v>3</v>
      </c>
      <c r="R9" s="52"/>
      <c r="S9" s="50" t="s">
        <v>22</v>
      </c>
      <c r="T9" s="51">
        <v>2</v>
      </c>
      <c r="U9" s="48">
        <f>3+5</f>
        <v>8</v>
      </c>
      <c r="V9" s="36">
        <v>2</v>
      </c>
      <c r="W9" s="52"/>
      <c r="X9" s="50" t="s">
        <v>22</v>
      </c>
      <c r="Y9" s="51">
        <v>2</v>
      </c>
      <c r="Z9" s="48">
        <f>14+5</f>
        <v>19</v>
      </c>
      <c r="AA9" s="36">
        <v>2</v>
      </c>
      <c r="AB9" s="49"/>
      <c r="AC9" s="50" t="s">
        <v>22</v>
      </c>
      <c r="AD9" s="51">
        <v>1</v>
      </c>
      <c r="AE9" s="48">
        <f>2</f>
        <v>2</v>
      </c>
      <c r="AF9" s="36">
        <v>1</v>
      </c>
    </row>
    <row r="10" spans="1:32" ht="30.25" customHeight="1" x14ac:dyDescent="0.2">
      <c r="A10" s="42" t="s">
        <v>29</v>
      </c>
      <c r="B10" s="29" t="s">
        <v>30</v>
      </c>
      <c r="C10" s="52"/>
      <c r="D10" s="50" t="s">
        <v>22</v>
      </c>
      <c r="E10" s="51">
        <v>1</v>
      </c>
      <c r="F10" s="48">
        <f>1</f>
        <v>1</v>
      </c>
      <c r="G10" s="36">
        <v>1</v>
      </c>
      <c r="H10" s="49"/>
      <c r="I10" s="50"/>
      <c r="J10" s="51">
        <v>3</v>
      </c>
      <c r="K10" s="48">
        <f>3+1+1</f>
        <v>5</v>
      </c>
      <c r="L10" s="36">
        <v>3</v>
      </c>
      <c r="M10" s="52"/>
      <c r="N10" s="50" t="s">
        <v>22</v>
      </c>
      <c r="O10" s="51">
        <v>2</v>
      </c>
      <c r="P10" s="48">
        <f>9+3</f>
        <v>12</v>
      </c>
      <c r="Q10" s="36">
        <v>2</v>
      </c>
      <c r="R10" s="52"/>
      <c r="S10" s="50" t="s">
        <v>22</v>
      </c>
      <c r="T10" s="51"/>
      <c r="U10" s="48"/>
      <c r="V10" s="36"/>
      <c r="W10" s="52"/>
      <c r="X10" s="50" t="s">
        <v>22</v>
      </c>
      <c r="Y10" s="51">
        <v>2</v>
      </c>
      <c r="Z10" s="48">
        <f>2+5</f>
        <v>7</v>
      </c>
      <c r="AA10" s="36">
        <v>2</v>
      </c>
      <c r="AB10" s="49"/>
      <c r="AC10" s="50" t="s">
        <v>22</v>
      </c>
      <c r="AD10" s="51">
        <v>1</v>
      </c>
      <c r="AE10" s="48">
        <f>2</f>
        <v>2</v>
      </c>
      <c r="AF10" s="36">
        <v>1</v>
      </c>
    </row>
    <row r="11" spans="1:32" ht="30.25" customHeight="1" x14ac:dyDescent="0.2">
      <c r="A11" s="42" t="s">
        <v>31</v>
      </c>
      <c r="B11" s="29" t="s">
        <v>32</v>
      </c>
      <c r="C11" s="52"/>
      <c r="D11" s="50"/>
      <c r="E11" s="51">
        <v>3</v>
      </c>
      <c r="F11" s="48">
        <f>22+2+1</f>
        <v>25</v>
      </c>
      <c r="G11" s="36">
        <v>3</v>
      </c>
      <c r="H11" s="49"/>
      <c r="I11" s="50"/>
      <c r="J11" s="51">
        <v>2</v>
      </c>
      <c r="K11" s="48">
        <f>1+3</f>
        <v>4</v>
      </c>
      <c r="L11" s="36">
        <v>2</v>
      </c>
      <c r="M11" s="52"/>
      <c r="N11" s="50" t="s">
        <v>22</v>
      </c>
      <c r="O11" s="51"/>
      <c r="P11" s="48"/>
      <c r="Q11" s="36"/>
      <c r="R11" s="52"/>
      <c r="S11" s="50"/>
      <c r="T11" s="51">
        <v>3</v>
      </c>
      <c r="U11" s="48">
        <f>2+3+8</f>
        <v>13</v>
      </c>
      <c r="V11" s="36">
        <v>1</v>
      </c>
      <c r="W11" s="52"/>
      <c r="X11" s="50" t="s">
        <v>22</v>
      </c>
      <c r="Y11" s="51">
        <v>3</v>
      </c>
      <c r="Z11" s="48">
        <f>7+6+2</f>
        <v>15</v>
      </c>
      <c r="AA11" s="36">
        <v>3</v>
      </c>
      <c r="AB11" s="49"/>
      <c r="AC11" s="50" t="s">
        <v>22</v>
      </c>
      <c r="AD11" s="51"/>
      <c r="AE11" s="48"/>
      <c r="AF11" s="36"/>
    </row>
    <row r="12" spans="1:32" ht="30.25" customHeight="1" x14ac:dyDescent="0.2">
      <c r="A12" s="42" t="s">
        <v>33</v>
      </c>
      <c r="B12" s="29" t="s">
        <v>34</v>
      </c>
      <c r="C12" s="52"/>
      <c r="D12" s="50"/>
      <c r="E12" s="51"/>
      <c r="F12" s="48"/>
      <c r="G12" s="36"/>
      <c r="H12" s="49"/>
      <c r="I12" s="50"/>
      <c r="J12" s="51"/>
      <c r="K12" s="48"/>
      <c r="L12" s="36"/>
      <c r="M12" s="52"/>
      <c r="N12" s="50"/>
      <c r="O12" s="51"/>
      <c r="P12" s="48"/>
      <c r="Q12" s="36"/>
      <c r="R12" s="52"/>
      <c r="S12" s="50"/>
      <c r="T12" s="51">
        <v>2</v>
      </c>
      <c r="U12" s="48">
        <f>3+4</f>
        <v>7</v>
      </c>
      <c r="V12" s="36">
        <v>0</v>
      </c>
      <c r="W12" s="52"/>
      <c r="X12" s="50"/>
      <c r="Y12" s="51">
        <v>1</v>
      </c>
      <c r="Z12" s="48">
        <f>10</f>
        <v>10</v>
      </c>
      <c r="AA12" s="36">
        <v>1</v>
      </c>
      <c r="AB12" s="49"/>
      <c r="AC12" s="50"/>
      <c r="AD12" s="51"/>
      <c r="AE12" s="48"/>
      <c r="AF12" s="36"/>
    </row>
    <row r="13" spans="1:32" ht="30.25" customHeight="1" x14ac:dyDescent="0.2">
      <c r="A13" s="42" t="s">
        <v>35</v>
      </c>
      <c r="B13" s="54" t="s">
        <v>36</v>
      </c>
      <c r="C13" s="52"/>
      <c r="D13" s="50"/>
      <c r="E13" s="51"/>
      <c r="F13" s="48"/>
      <c r="G13" s="36"/>
      <c r="H13" s="49"/>
      <c r="I13" s="50"/>
      <c r="J13" s="51"/>
      <c r="K13" s="48"/>
      <c r="L13" s="36"/>
      <c r="M13" s="52"/>
      <c r="N13" s="50"/>
      <c r="O13" s="51"/>
      <c r="P13" s="48"/>
      <c r="Q13" s="36"/>
      <c r="R13" s="52"/>
      <c r="S13" s="50"/>
      <c r="T13" s="51"/>
      <c r="U13" s="48"/>
      <c r="V13" s="36"/>
      <c r="W13" s="52"/>
      <c r="X13" s="50"/>
      <c r="Y13" s="51"/>
      <c r="Z13" s="48"/>
      <c r="AA13" s="36"/>
      <c r="AB13" s="49"/>
      <c r="AC13" s="50"/>
      <c r="AD13" s="51"/>
      <c r="AE13" s="48"/>
      <c r="AF13" s="36"/>
    </row>
    <row r="14" spans="1:32" s="57" customFormat="1" ht="30.25" customHeight="1" x14ac:dyDescent="0.2">
      <c r="A14" s="55" t="s">
        <v>37</v>
      </c>
      <c r="B14" s="56" t="s">
        <v>38</v>
      </c>
      <c r="C14" s="52"/>
      <c r="D14" s="50"/>
      <c r="E14" s="51"/>
      <c r="F14" s="48"/>
      <c r="G14" s="36"/>
      <c r="H14" s="49"/>
      <c r="I14" s="50"/>
      <c r="J14" s="51"/>
      <c r="K14" s="48"/>
      <c r="L14" s="36"/>
      <c r="M14" s="52"/>
      <c r="N14" s="50"/>
      <c r="O14" s="51"/>
      <c r="P14" s="48"/>
      <c r="Q14" s="36"/>
      <c r="R14" s="52"/>
      <c r="S14" s="50"/>
      <c r="T14" s="51"/>
      <c r="U14" s="48"/>
      <c r="V14" s="36"/>
      <c r="W14" s="52"/>
      <c r="X14" s="50"/>
      <c r="Y14" s="51"/>
      <c r="Z14" s="48"/>
      <c r="AA14" s="36"/>
      <c r="AB14" s="49"/>
      <c r="AC14" s="50"/>
      <c r="AD14" s="51"/>
      <c r="AE14" s="48"/>
      <c r="AF14" s="36"/>
    </row>
    <row r="15" spans="1:32" ht="30.25" customHeight="1" x14ac:dyDescent="0.2">
      <c r="A15" s="42" t="s">
        <v>39</v>
      </c>
      <c r="B15" s="29" t="s">
        <v>40</v>
      </c>
      <c r="C15" s="52"/>
      <c r="D15" s="50"/>
      <c r="E15" s="51"/>
      <c r="F15" s="48"/>
      <c r="G15" s="36"/>
      <c r="H15" s="49"/>
      <c r="I15" s="50"/>
      <c r="J15" s="51"/>
      <c r="K15" s="48"/>
      <c r="L15" s="36"/>
      <c r="M15" s="52"/>
      <c r="N15" s="50"/>
      <c r="O15" s="51"/>
      <c r="P15" s="48"/>
      <c r="Q15" s="36"/>
      <c r="R15" s="52"/>
      <c r="S15" s="50"/>
      <c r="T15" s="51"/>
      <c r="U15" s="48"/>
      <c r="V15" s="36"/>
      <c r="W15" s="52"/>
      <c r="X15" s="50"/>
      <c r="Y15" s="51"/>
      <c r="Z15" s="48"/>
      <c r="AA15" s="36"/>
      <c r="AB15" s="49"/>
      <c r="AC15" s="50"/>
      <c r="AD15" s="51"/>
      <c r="AE15" s="48"/>
      <c r="AF15" s="36"/>
    </row>
    <row r="16" spans="1:32" ht="30.25" customHeight="1" x14ac:dyDescent="0.2">
      <c r="A16" s="42" t="s">
        <v>41</v>
      </c>
      <c r="B16" s="29" t="s">
        <v>42</v>
      </c>
      <c r="C16" s="52"/>
      <c r="D16" s="50"/>
      <c r="E16" s="51"/>
      <c r="F16" s="48"/>
      <c r="G16" s="36"/>
      <c r="H16" s="49"/>
      <c r="I16" s="50"/>
      <c r="J16" s="51"/>
      <c r="K16" s="48"/>
      <c r="L16" s="36"/>
      <c r="M16" s="52"/>
      <c r="N16" s="50"/>
      <c r="O16" s="51"/>
      <c r="P16" s="48"/>
      <c r="Q16" s="36"/>
      <c r="R16" s="52"/>
      <c r="S16" s="50"/>
      <c r="T16" s="51"/>
      <c r="U16" s="48"/>
      <c r="V16" s="36"/>
      <c r="W16" s="52"/>
      <c r="X16" s="50"/>
      <c r="Y16" s="51"/>
      <c r="Z16" s="48"/>
      <c r="AA16" s="36"/>
      <c r="AB16" s="49"/>
      <c r="AC16" s="50"/>
      <c r="AD16" s="51"/>
      <c r="AE16" s="48"/>
      <c r="AF16" s="36"/>
    </row>
    <row r="17" spans="1:32" ht="30.25" customHeight="1" x14ac:dyDescent="0.2">
      <c r="A17" s="42" t="s">
        <v>43</v>
      </c>
      <c r="B17" s="29" t="s">
        <v>44</v>
      </c>
      <c r="C17" s="52"/>
      <c r="D17" s="50"/>
      <c r="E17" s="51"/>
      <c r="F17" s="48"/>
      <c r="G17" s="36"/>
      <c r="H17" s="49"/>
      <c r="I17" s="50"/>
      <c r="J17" s="51"/>
      <c r="K17" s="48"/>
      <c r="L17" s="36"/>
      <c r="M17" s="52"/>
      <c r="N17" s="50"/>
      <c r="O17" s="51"/>
      <c r="P17" s="48"/>
      <c r="Q17" s="36"/>
      <c r="R17" s="52"/>
      <c r="S17" s="50"/>
      <c r="T17" s="51"/>
      <c r="U17" s="48"/>
      <c r="V17" s="36"/>
      <c r="W17" s="52"/>
      <c r="X17" s="50"/>
      <c r="Y17" s="51"/>
      <c r="Z17" s="48"/>
      <c r="AA17" s="36"/>
      <c r="AB17" s="49"/>
      <c r="AC17" s="50"/>
      <c r="AD17" s="51"/>
      <c r="AE17" s="48"/>
      <c r="AF17" s="36"/>
    </row>
    <row r="18" spans="1:32" ht="30.25" customHeight="1" x14ac:dyDescent="0.2">
      <c r="A18" s="42" t="s">
        <v>45</v>
      </c>
      <c r="B18" s="29" t="s">
        <v>46</v>
      </c>
      <c r="C18" s="52"/>
      <c r="D18" s="50"/>
      <c r="E18" s="51"/>
      <c r="F18" s="48"/>
      <c r="G18" s="36"/>
      <c r="H18" s="49"/>
      <c r="I18" s="50"/>
      <c r="J18" s="51"/>
      <c r="K18" s="48"/>
      <c r="L18" s="36"/>
      <c r="M18" s="52"/>
      <c r="N18" s="50"/>
      <c r="O18" s="51"/>
      <c r="P18" s="48"/>
      <c r="Q18" s="36"/>
      <c r="R18" s="52"/>
      <c r="S18" s="50"/>
      <c r="T18" s="51"/>
      <c r="U18" s="48"/>
      <c r="V18" s="36"/>
      <c r="W18" s="52"/>
      <c r="X18" s="50"/>
      <c r="Y18" s="51"/>
      <c r="Z18" s="48"/>
      <c r="AA18" s="36"/>
      <c r="AB18" s="49"/>
      <c r="AC18" s="50"/>
      <c r="AD18" s="51"/>
      <c r="AE18" s="48"/>
      <c r="AF18" s="36"/>
    </row>
    <row r="19" spans="1:32" ht="30.25" customHeight="1" x14ac:dyDescent="0.2">
      <c r="A19" s="42" t="s">
        <v>47</v>
      </c>
      <c r="B19" s="29" t="s">
        <v>48</v>
      </c>
      <c r="C19" s="52"/>
      <c r="D19" s="50"/>
      <c r="E19" s="51"/>
      <c r="F19" s="48"/>
      <c r="G19" s="36"/>
      <c r="H19" s="49"/>
      <c r="I19" s="50"/>
      <c r="J19" s="51"/>
      <c r="K19" s="48"/>
      <c r="L19" s="36"/>
      <c r="M19" s="52"/>
      <c r="N19" s="50"/>
      <c r="O19" s="51"/>
      <c r="P19" s="48"/>
      <c r="Q19" s="36"/>
      <c r="R19" s="52"/>
      <c r="S19" s="50"/>
      <c r="T19" s="51"/>
      <c r="U19" s="48"/>
      <c r="V19" s="36"/>
      <c r="W19" s="52"/>
      <c r="X19" s="50"/>
      <c r="Y19" s="51"/>
      <c r="Z19" s="48"/>
      <c r="AA19" s="36"/>
      <c r="AB19" s="49"/>
      <c r="AC19" s="50"/>
      <c r="AD19" s="51"/>
      <c r="AE19" s="48"/>
      <c r="AF19" s="36"/>
    </row>
    <row r="20" spans="1:32" ht="30.25" customHeight="1" x14ac:dyDescent="0.2">
      <c r="A20" s="55" t="s">
        <v>49</v>
      </c>
      <c r="B20" s="58" t="s">
        <v>50</v>
      </c>
      <c r="C20" s="52"/>
      <c r="D20" s="50"/>
      <c r="E20" s="51"/>
      <c r="F20" s="48"/>
      <c r="G20" s="36"/>
      <c r="H20" s="49"/>
      <c r="I20" s="50"/>
      <c r="J20" s="51"/>
      <c r="K20" s="48"/>
      <c r="L20" s="36"/>
      <c r="M20" s="52"/>
      <c r="N20" s="50"/>
      <c r="O20" s="51"/>
      <c r="P20" s="48"/>
      <c r="Q20" s="36"/>
      <c r="R20" s="52"/>
      <c r="S20" s="50"/>
      <c r="T20" s="51"/>
      <c r="U20" s="48"/>
      <c r="V20" s="36"/>
      <c r="W20" s="52"/>
      <c r="X20" s="50"/>
      <c r="Y20" s="51"/>
      <c r="Z20" s="48"/>
      <c r="AA20" s="36"/>
      <c r="AB20" s="49"/>
      <c r="AC20" s="50"/>
      <c r="AD20" s="51"/>
      <c r="AE20" s="48"/>
      <c r="AF20" s="36"/>
    </row>
    <row r="21" spans="1:32" ht="13.6" x14ac:dyDescent="0.2">
      <c r="A21" s="59" t="s">
        <v>51</v>
      </c>
      <c r="B21" s="60"/>
      <c r="C21" s="61"/>
      <c r="D21" s="62"/>
      <c r="E21" s="62"/>
      <c r="F21" s="62"/>
      <c r="G21" s="63"/>
      <c r="H21" s="62"/>
      <c r="I21" s="62"/>
      <c r="J21" s="62"/>
      <c r="K21" s="62"/>
      <c r="L21" s="63"/>
      <c r="M21" s="61"/>
      <c r="N21" s="62"/>
      <c r="O21" s="62"/>
      <c r="P21" s="62"/>
      <c r="Q21" s="63"/>
      <c r="R21" s="61"/>
      <c r="S21" s="62"/>
      <c r="T21" s="62"/>
      <c r="U21" s="62"/>
      <c r="V21" s="63"/>
      <c r="W21" s="61"/>
      <c r="X21" s="62"/>
      <c r="Y21" s="62"/>
      <c r="Z21" s="62"/>
      <c r="AA21" s="62"/>
      <c r="AB21" s="61"/>
      <c r="AC21" s="62"/>
      <c r="AD21" s="62"/>
      <c r="AE21" s="62"/>
      <c r="AF21" s="63"/>
    </row>
    <row r="22" spans="1:32" ht="30.25" customHeight="1" thickBot="1" x14ac:dyDescent="0.25">
      <c r="A22" s="64" t="s">
        <v>52</v>
      </c>
      <c r="B22" s="65"/>
      <c r="C22" s="66"/>
      <c r="D22" s="67"/>
      <c r="E22" s="68">
        <f>SUM(E5:E20)</f>
        <v>4</v>
      </c>
      <c r="F22" s="68">
        <f>SUM(F5:F20)</f>
        <v>26</v>
      </c>
      <c r="G22" s="69">
        <f>SUM(G5:G20)</f>
        <v>4</v>
      </c>
      <c r="H22" s="70"/>
      <c r="I22" s="67"/>
      <c r="J22" s="68">
        <f>SUM(J5:J20)</f>
        <v>11</v>
      </c>
      <c r="K22" s="68">
        <f>SUM(K5:K20)</f>
        <v>21</v>
      </c>
      <c r="L22" s="69">
        <f>SUM(L5:L20)</f>
        <v>10</v>
      </c>
      <c r="M22" s="66"/>
      <c r="N22" s="67"/>
      <c r="O22" s="68">
        <f>SUM(O5:O20)</f>
        <v>11</v>
      </c>
      <c r="P22" s="68">
        <f>SUM(P5:P20)</f>
        <v>43</v>
      </c>
      <c r="Q22" s="69">
        <f>SUM(Q5:Q20)</f>
        <v>11</v>
      </c>
      <c r="R22" s="66"/>
      <c r="S22" s="67"/>
      <c r="T22" s="68">
        <f>SUM(T5:T20)</f>
        <v>11</v>
      </c>
      <c r="U22" s="68">
        <f>SUM(U5:U20)</f>
        <v>43</v>
      </c>
      <c r="V22" s="69">
        <f>SUM(V5:V20)</f>
        <v>6</v>
      </c>
      <c r="W22" s="66"/>
      <c r="X22" s="67"/>
      <c r="Y22" s="68">
        <f>SUM(Y5:Y20)</f>
        <v>15</v>
      </c>
      <c r="Z22" s="68">
        <f>SUM(Z5:Z20)</f>
        <v>91</v>
      </c>
      <c r="AA22" s="69">
        <f>SUM(AA5:AA20)</f>
        <v>15</v>
      </c>
      <c r="AB22" s="70"/>
      <c r="AC22" s="67"/>
      <c r="AD22" s="68">
        <f>SUM(AD5:AD20)</f>
        <v>2</v>
      </c>
      <c r="AE22" s="68">
        <f>SUM(AE5:AE20)</f>
        <v>4</v>
      </c>
      <c r="AF22" s="69">
        <f>SUM(AF5:AF20)</f>
        <v>3</v>
      </c>
    </row>
    <row r="23" spans="1:32" ht="10.199999999999999" customHeight="1" x14ac:dyDescent="0.25">
      <c r="A23" s="71"/>
      <c r="B23" s="71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</row>
    <row r="24" spans="1:32" ht="15.8" customHeight="1" x14ac:dyDescent="0.2">
      <c r="A24" s="73" t="s">
        <v>53</v>
      </c>
      <c r="B24" s="74"/>
      <c r="C24" s="75">
        <f>F22/E22</f>
        <v>6.5</v>
      </c>
      <c r="D24" s="76"/>
      <c r="E24" s="76"/>
      <c r="F24" s="76"/>
      <c r="G24" s="77"/>
      <c r="H24" s="75">
        <f>K22/J22</f>
        <v>1.9090909090909092</v>
      </c>
      <c r="I24" s="76"/>
      <c r="J24" s="76"/>
      <c r="K24" s="76"/>
      <c r="L24" s="77"/>
      <c r="M24" s="75">
        <f>P22/O22</f>
        <v>3.9090909090909092</v>
      </c>
      <c r="N24" s="76"/>
      <c r="O24" s="76"/>
      <c r="P24" s="76"/>
      <c r="Q24" s="77"/>
      <c r="R24" s="75">
        <f>U22/T22</f>
        <v>3.9090909090909092</v>
      </c>
      <c r="S24" s="76"/>
      <c r="T24" s="76"/>
      <c r="U24" s="76"/>
      <c r="V24" s="77"/>
      <c r="W24" s="75">
        <f>Z22/Y22</f>
        <v>6.0666666666666664</v>
      </c>
      <c r="X24" s="76"/>
      <c r="Y24" s="76"/>
      <c r="Z24" s="76"/>
      <c r="AA24" s="77"/>
      <c r="AB24" s="75">
        <f>AE22/AD22</f>
        <v>2</v>
      </c>
      <c r="AC24" s="76"/>
      <c r="AD24" s="76"/>
      <c r="AE24" s="76"/>
      <c r="AF24" s="77"/>
    </row>
    <row r="25" spans="1:32" ht="10.199999999999999" customHeight="1" x14ac:dyDescent="0.2">
      <c r="A25" s="78" t="s">
        <v>54</v>
      </c>
      <c r="B25" s="79"/>
    </row>
    <row r="26" spans="1:32" ht="10.199999999999999" customHeight="1" x14ac:dyDescent="0.25">
      <c r="A26" s="78" t="s">
        <v>55</v>
      </c>
      <c r="B26" s="79"/>
      <c r="C26" s="80"/>
      <c r="D26" s="80"/>
      <c r="E26" s="80"/>
      <c r="F26" s="80"/>
      <c r="G26" s="81"/>
      <c r="H26" s="82"/>
      <c r="I26" s="82"/>
      <c r="J26" s="82"/>
      <c r="K26" s="80"/>
      <c r="L26" s="80"/>
    </row>
    <row r="27" spans="1:32" ht="10.199999999999999" customHeight="1" x14ac:dyDescent="0.25">
      <c r="A27" s="83" t="s">
        <v>56</v>
      </c>
      <c r="C27" s="80"/>
      <c r="D27" s="80"/>
      <c r="E27" s="80"/>
      <c r="F27" s="80"/>
      <c r="G27" s="80"/>
      <c r="H27" s="82"/>
      <c r="I27" s="82"/>
      <c r="J27" s="82"/>
      <c r="K27" s="80"/>
      <c r="L27" s="80"/>
    </row>
    <row r="28" spans="1:32" ht="10.199999999999999" customHeight="1" x14ac:dyDescent="0.2">
      <c r="A28" s="84" t="s">
        <v>57</v>
      </c>
    </row>
    <row r="29" spans="1:32" ht="10.199999999999999" customHeight="1" x14ac:dyDescent="0.2">
      <c r="A29" s="84" t="s">
        <v>58</v>
      </c>
    </row>
  </sheetData>
  <mergeCells count="37">
    <mergeCell ref="C26:F27"/>
    <mergeCell ref="G26:G27"/>
    <mergeCell ref="K26:L27"/>
    <mergeCell ref="AB21:AF21"/>
    <mergeCell ref="A22:B22"/>
    <mergeCell ref="A24:B24"/>
    <mergeCell ref="C24:G24"/>
    <mergeCell ref="H24:L24"/>
    <mergeCell ref="M24:Q24"/>
    <mergeCell ref="R24:V24"/>
    <mergeCell ref="W24:AA24"/>
    <mergeCell ref="AB24:AF24"/>
    <mergeCell ref="R3:V3"/>
    <mergeCell ref="W3:AA3"/>
    <mergeCell ref="AB3:AF3"/>
    <mergeCell ref="A21:B21"/>
    <mergeCell ref="C21:G21"/>
    <mergeCell ref="H21:L21"/>
    <mergeCell ref="M21:Q21"/>
    <mergeCell ref="R21:V21"/>
    <mergeCell ref="W21:AA21"/>
    <mergeCell ref="W1:AA1"/>
    <mergeCell ref="AB1:AF1"/>
    <mergeCell ref="C2:G2"/>
    <mergeCell ref="H2:L2"/>
    <mergeCell ref="M2:Q2"/>
    <mergeCell ref="R2:V2"/>
    <mergeCell ref="W2:AA2"/>
    <mergeCell ref="AB2:AF2"/>
    <mergeCell ref="A1:B4"/>
    <mergeCell ref="C1:G1"/>
    <mergeCell ref="H1:L1"/>
    <mergeCell ref="M1:Q1"/>
    <mergeCell ref="R1:V1"/>
    <mergeCell ref="C3:G3"/>
    <mergeCell ref="H3:L3"/>
    <mergeCell ref="M3:Q3"/>
  </mergeCells>
  <printOptions horizontalCentered="1" verticalCentered="1"/>
  <pageMargins left="0.25" right="0.25" top="0.5" bottom="0.5" header="0.3" footer="0.3"/>
  <pageSetup scale="88" fitToWidth="0" fitToHeight="0" orientation="landscape" horizontalDpi="300" verticalDpi="300" r:id="rId1"/>
  <headerFooter alignWithMargins="0">
    <oddHeader>&amp;C&amp;"Book Antiqua,Bold"&amp;18Fall 2012 Tracking</oddHeader>
    <oddFooter>&amp;RUpdated &amp;D</oddFooter>
  </headerFooter>
  <colBreaks count="1" manualBreakCount="1">
    <brk id="22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POL, PSY, SOC</vt:lpstr>
      <vt:lpstr>'POL, PSY, SOC'!Print_Area</vt:lpstr>
      <vt:lpstr>'POL, PSY, SOC'!Print_Titles</vt:lpstr>
    </vt:vector>
  </TitlesOfParts>
  <Company>University of Texas at San Antonio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utsa</dc:creator>
  <cp:lastModifiedBy>utsa</cp:lastModifiedBy>
  <dcterms:created xsi:type="dcterms:W3CDTF">2012-11-05T20:50:18Z</dcterms:created>
  <dcterms:modified xsi:type="dcterms:W3CDTF">2012-11-05T20:51:38Z</dcterms:modified>
</cp:coreProperties>
</file>